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ILDING\Website Building and forms for counter\Submittal Checklists\HEADING Construction and Demolition Recycling\backup documents\"/>
    </mc:Choice>
  </mc:AlternateContent>
  <xr:revisionPtr revIDLastSave="0" documentId="8_{2B933D99-B4D4-443B-9648-5D4F062DFB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0" i="1" l="1"/>
  <c r="I22" i="1" l="1"/>
  <c r="I21" i="1"/>
  <c r="C31" i="1"/>
  <c r="I15" i="1"/>
  <c r="C36" i="1" l="1"/>
  <c r="H31" i="1"/>
  <c r="C32" i="1" s="1"/>
  <c r="C28" i="1"/>
  <c r="H28" i="1" s="1"/>
  <c r="C29" i="1" s="1"/>
  <c r="H36" i="1" l="1"/>
  <c r="C37" i="1" s="1"/>
  <c r="I37" i="1" s="1"/>
  <c r="I34" i="1"/>
  <c r="I32" i="1"/>
  <c r="I29" i="1"/>
  <c r="C34" i="1"/>
  <c r="I39" i="1" l="1"/>
  <c r="I24" i="1"/>
  <c r="I25" i="1" s="1"/>
</calcChain>
</file>

<file path=xl/sharedStrings.xml><?xml version="1.0" encoding="utf-8"?>
<sst xmlns="http://schemas.openxmlformats.org/spreadsheetml/2006/main" count="71" uniqueCount="47">
  <si>
    <t>Project Address:</t>
  </si>
  <si>
    <t xml:space="preserve">Applicant Name/Address: </t>
  </si>
  <si>
    <t>Permit #:</t>
  </si>
  <si>
    <t>New Construction:</t>
  </si>
  <si>
    <t>Project Type/Material:</t>
  </si>
  <si>
    <t>Reroof:</t>
  </si>
  <si>
    <t>Quantity:</t>
  </si>
  <si>
    <t>Units</t>
  </si>
  <si>
    <t>Subtotal:</t>
  </si>
  <si>
    <t>Deposit Calculations:</t>
  </si>
  <si>
    <t>Total lbs.</t>
  </si>
  <si>
    <t>/</t>
  </si>
  <si>
    <t>=</t>
  </si>
  <si>
    <t>Tons</t>
  </si>
  <si>
    <t>Tons    x</t>
  </si>
  <si>
    <t>x</t>
  </si>
  <si>
    <t>/ ton  =</t>
  </si>
  <si>
    <t xml:space="preserve">     New Construction:</t>
  </si>
  <si>
    <t>Addition / Alteration:</t>
  </si>
  <si>
    <t>sf        x</t>
  </si>
  <si>
    <t>lbs/sf    =</t>
  </si>
  <si>
    <t>Ph: 650-752-0560     Fax: 650-688-6539</t>
  </si>
  <si>
    <t>website: www.ci.atherton.ca.us</t>
  </si>
  <si>
    <t>Re-roof:</t>
  </si>
  <si>
    <t xml:space="preserve">Tons </t>
  </si>
  <si>
    <t xml:space="preserve"> Total for New/Alt/Add:</t>
  </si>
  <si>
    <t xml:space="preserve">     Alteration/Addition:</t>
  </si>
  <si>
    <t>*Minimum Deposits of $1,000 for all new/alt/add construction, $500 for re-roof projects.</t>
  </si>
  <si>
    <t>Date: _________________</t>
  </si>
  <si>
    <t>Signature: _____________________________________________________</t>
  </si>
  <si>
    <t>Applicant Name: ______________________________________________________________________</t>
  </si>
  <si>
    <r>
      <t xml:space="preserve">At completion of the project you shall submit a completed Diversion Summary Sheet and provide copies of receipts from recycling facilities, reuse companies and/or landfills.  Failure to provide satisfactory documentation may result in forfeiture of any recycling deposits placed with the Town of Atherton.  </t>
    </r>
    <r>
      <rPr>
        <b/>
        <sz val="11"/>
        <color theme="1"/>
        <rFont val="Calibri"/>
        <family val="2"/>
        <scheme val="minor"/>
      </rPr>
      <t>If said documentation is not submitted within sixty (60) calendar days of completion of the project or a passing final inspection, whichever comes first, the deposit shall be forfeited.</t>
    </r>
  </si>
  <si>
    <t>This form is required to be completed for all Construction and Re-roof projects with a Valuation greater than $50,000 or generating more than 10 tons of waste.  Please submit this form waste materials to be generated by your project with your permit application and C.O.P. Plan, if applicable.</t>
  </si>
  <si>
    <t>For General Demolition and Pool Demolitions use Form:                                                                                                                        "General Demolition and Pool Demolisions - Recycling and Waste Calculation Form"</t>
  </si>
  <si>
    <t>New Construction, Additions, Remodels, and Reroof Projects - Recycling and Waste Calculation Form</t>
  </si>
  <si>
    <t xml:space="preserve">Date: </t>
  </si>
  <si>
    <t>Deposit Amount*:</t>
  </si>
  <si>
    <t>Receipt # _________________________     Deposit Date: _____________________  Reviewer: __________________________</t>
  </si>
  <si>
    <t>(60% to be recycled)</t>
  </si>
  <si>
    <t>(50% to be recycled)</t>
  </si>
  <si>
    <t>Wood Shakes/Shingles (50% to be recycled)</t>
  </si>
  <si>
    <t>Asphalt shingles: (50% to be recycled)</t>
  </si>
  <si>
    <t>Clay/Tile: (50% to be recycled)</t>
  </si>
  <si>
    <t>Total Weight in pounds:</t>
  </si>
  <si>
    <t>Total Amount to be Recycled in TONS</t>
  </si>
  <si>
    <t>rev 01/30/14 bah</t>
  </si>
  <si>
    <t>Town of Atherton
80 Fair Oaks ln, Atherton,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</si>
</sst>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9" xfId="0" applyFont="1" applyBorder="1"/>
    <xf numFmtId="0" fontId="2" fillId="0" borderId="10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/>
    <xf numFmtId="1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6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6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9" xfId="0" applyFont="1" applyBorder="1"/>
    <xf numFmtId="0" fontId="4" fillId="0" borderId="20" xfId="0" applyFont="1" applyBorder="1"/>
    <xf numFmtId="0" fontId="2" fillId="0" borderId="21" xfId="0" applyFont="1" applyBorder="1"/>
    <xf numFmtId="0" fontId="4" fillId="0" borderId="22" xfId="0" applyFont="1" applyBorder="1"/>
    <xf numFmtId="1" fontId="2" fillId="0" borderId="18" xfId="0" applyNumberFormat="1" applyFont="1" applyBorder="1"/>
    <xf numFmtId="0" fontId="2" fillId="0" borderId="17" xfId="0" applyFont="1" applyBorder="1"/>
    <xf numFmtId="1" fontId="2" fillId="0" borderId="19" xfId="0" applyNumberFormat="1" applyFont="1" applyBorder="1"/>
    <xf numFmtId="0" fontId="4" fillId="0" borderId="23" xfId="0" applyFont="1" applyBorder="1"/>
    <xf numFmtId="1" fontId="2" fillId="0" borderId="24" xfId="0" applyNumberFormat="1" applyFont="1" applyBorder="1"/>
    <xf numFmtId="1" fontId="2" fillId="0" borderId="25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4" fillId="0" borderId="28" xfId="0" applyFont="1" applyBorder="1"/>
    <xf numFmtId="0" fontId="2" fillId="0" borderId="29" xfId="0" applyFont="1" applyBorder="1"/>
    <xf numFmtId="0" fontId="4" fillId="0" borderId="14" xfId="0" applyFont="1" applyBorder="1"/>
    <xf numFmtId="0" fontId="2" fillId="0" borderId="16" xfId="0" applyFont="1" applyBorder="1"/>
    <xf numFmtId="0" fontId="4" fillId="0" borderId="30" xfId="0" applyFont="1" applyBorder="1"/>
    <xf numFmtId="0" fontId="2" fillId="0" borderId="31" xfId="0" applyFont="1" applyBorder="1" applyAlignment="1">
      <alignment horizontal="left"/>
    </xf>
    <xf numFmtId="0" fontId="2" fillId="0" borderId="23" xfId="0" applyFont="1" applyBorder="1"/>
    <xf numFmtId="164" fontId="2" fillId="0" borderId="32" xfId="1" applyNumberFormat="1" applyFont="1" applyBorder="1" applyAlignment="1" applyProtection="1">
      <alignment wrapText="1"/>
    </xf>
    <xf numFmtId="164" fontId="2" fillId="0" borderId="19" xfId="1" applyNumberFormat="1" applyFont="1" applyBorder="1" applyAlignment="1" applyProtection="1">
      <alignment wrapText="1"/>
    </xf>
    <xf numFmtId="0" fontId="0" fillId="0" borderId="17" xfId="0" applyBorder="1"/>
    <xf numFmtId="0" fontId="4" fillId="0" borderId="26" xfId="0" applyFont="1" applyBorder="1"/>
    <xf numFmtId="0" fontId="0" fillId="0" borderId="27" xfId="0" applyBorder="1"/>
    <xf numFmtId="0" fontId="4" fillId="0" borderId="27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center"/>
    </xf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7" fillId="0" borderId="3" xfId="0" applyFont="1" applyBorder="1"/>
    <xf numFmtId="0" fontId="3" fillId="0" borderId="34" xfId="0" applyFont="1" applyBorder="1"/>
    <xf numFmtId="0" fontId="8" fillId="0" borderId="35" xfId="0" applyFont="1" applyBorder="1"/>
    <xf numFmtId="164" fontId="3" fillId="0" borderId="36" xfId="0" applyNumberFormat="1" applyFont="1" applyBorder="1"/>
    <xf numFmtId="0" fontId="3" fillId="0" borderId="33" xfId="0" applyFont="1" applyBorder="1"/>
    <xf numFmtId="2" fontId="3" fillId="0" borderId="33" xfId="0" applyNumberFormat="1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66675</xdr:rowOff>
    </xdr:from>
    <xdr:to>
      <xdr:col>1</xdr:col>
      <xdr:colOff>527097</xdr:colOff>
      <xdr:row>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6675"/>
          <a:ext cx="879522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C11" sqref="C11:I11"/>
    </sheetView>
  </sheetViews>
  <sheetFormatPr defaultRowHeight="15" x14ac:dyDescent="0.25"/>
  <cols>
    <col min="1" max="1" width="9.140625" customWidth="1"/>
    <col min="2" max="2" width="12.5703125" customWidth="1"/>
    <col min="3" max="3" width="16.28515625" customWidth="1"/>
    <col min="5" max="5" width="9.140625" customWidth="1"/>
    <col min="6" max="6" width="8.28515625" customWidth="1"/>
    <col min="7" max="7" width="6.5703125" customWidth="1"/>
    <col min="8" max="8" width="13.7109375" customWidth="1"/>
    <col min="9" max="9" width="27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75"/>
      <c r="B2" s="76"/>
      <c r="C2" s="1"/>
      <c r="D2" s="77" t="s">
        <v>46</v>
      </c>
      <c r="E2" s="78"/>
      <c r="F2" s="78"/>
      <c r="G2" s="78"/>
      <c r="H2" s="78"/>
      <c r="I2" s="78"/>
    </row>
    <row r="3" spans="1:9" x14ac:dyDescent="0.25">
      <c r="A3" s="76"/>
      <c r="B3" s="76"/>
      <c r="C3" s="1"/>
      <c r="D3" s="78"/>
      <c r="E3" s="78"/>
      <c r="F3" s="78"/>
      <c r="G3" s="78"/>
      <c r="H3" s="78"/>
      <c r="I3" s="78"/>
    </row>
    <row r="4" spans="1:9" ht="15.75" x14ac:dyDescent="0.25">
      <c r="A4" s="76"/>
      <c r="B4" s="76"/>
      <c r="C4" s="1"/>
      <c r="D4" s="79" t="s">
        <v>21</v>
      </c>
      <c r="E4" s="64"/>
      <c r="F4" s="64"/>
      <c r="G4" s="64"/>
      <c r="H4" s="80"/>
      <c r="I4" s="80"/>
    </row>
    <row r="5" spans="1:9" x14ac:dyDescent="0.25">
      <c r="A5" s="76"/>
      <c r="B5" s="76"/>
      <c r="C5" s="1"/>
      <c r="D5" s="74" t="s">
        <v>22</v>
      </c>
      <c r="E5" s="76"/>
      <c r="F5" s="76"/>
      <c r="G5" s="76"/>
      <c r="H5" s="76"/>
      <c r="I5" s="76"/>
    </row>
    <row r="6" spans="1:9" x14ac:dyDescent="0.25">
      <c r="A6" s="76"/>
      <c r="B6" s="76"/>
      <c r="C6" s="1"/>
      <c r="D6" s="74"/>
      <c r="E6" s="74"/>
      <c r="F6" s="74"/>
      <c r="G6" s="74"/>
      <c r="H6" s="1"/>
      <c r="I6" s="1"/>
    </row>
    <row r="7" spans="1:9" ht="15.75" x14ac:dyDescent="0.25">
      <c r="A7" s="64" t="s">
        <v>34</v>
      </c>
      <c r="B7" s="64"/>
      <c r="C7" s="64"/>
      <c r="D7" s="64"/>
      <c r="E7" s="64"/>
      <c r="F7" s="64"/>
      <c r="G7" s="64"/>
      <c r="H7" s="64"/>
      <c r="I7" s="64"/>
    </row>
    <row r="8" spans="1:9" ht="29.25" customHeight="1" x14ac:dyDescent="0.25">
      <c r="A8" s="1"/>
      <c r="B8" s="81" t="s">
        <v>33</v>
      </c>
      <c r="C8" s="81"/>
      <c r="D8" s="81"/>
      <c r="E8" s="81"/>
      <c r="F8" s="81"/>
      <c r="G8" s="81"/>
      <c r="H8" s="81"/>
      <c r="I8" s="81"/>
    </row>
    <row r="9" spans="1:9" ht="49.5" customHeight="1" x14ac:dyDescent="0.25">
      <c r="A9" s="71" t="s">
        <v>32</v>
      </c>
      <c r="B9" s="72"/>
      <c r="C9" s="72"/>
      <c r="D9" s="72"/>
      <c r="E9" s="72"/>
      <c r="F9" s="72"/>
      <c r="G9" s="72"/>
      <c r="H9" s="72"/>
      <c r="I9" s="73"/>
    </row>
    <row r="10" spans="1:9" x14ac:dyDescent="0.25">
      <c r="A10" s="3"/>
      <c r="B10" s="5" t="s">
        <v>35</v>
      </c>
      <c r="C10" s="55"/>
      <c r="D10" s="4"/>
      <c r="E10" s="4"/>
      <c r="F10" s="5" t="s">
        <v>2</v>
      </c>
      <c r="G10" s="68"/>
      <c r="H10" s="69"/>
      <c r="I10" s="70"/>
    </row>
    <row r="11" spans="1:9" x14ac:dyDescent="0.25">
      <c r="A11" s="6" t="s">
        <v>0</v>
      </c>
      <c r="B11" s="1"/>
      <c r="C11" s="65"/>
      <c r="D11" s="66"/>
      <c r="E11" s="66"/>
      <c r="F11" s="66"/>
      <c r="G11" s="66"/>
      <c r="H11" s="66"/>
      <c r="I11" s="67"/>
    </row>
    <row r="12" spans="1:9" x14ac:dyDescent="0.25">
      <c r="A12" s="6" t="s">
        <v>1</v>
      </c>
      <c r="B12" s="1"/>
      <c r="C12" s="1"/>
      <c r="D12" s="65"/>
      <c r="E12" s="66"/>
      <c r="F12" s="66"/>
      <c r="G12" s="66"/>
      <c r="H12" s="66"/>
      <c r="I12" s="67"/>
    </row>
    <row r="13" spans="1:9" ht="15.75" thickBot="1" x14ac:dyDescent="0.3">
      <c r="A13" s="38"/>
      <c r="B13" s="24"/>
      <c r="C13" s="24"/>
      <c r="D13" s="24"/>
      <c r="E13" s="24"/>
      <c r="F13" s="24"/>
      <c r="G13" s="24"/>
      <c r="H13" s="24"/>
      <c r="I13" s="39"/>
    </row>
    <row r="14" spans="1:9" x14ac:dyDescent="0.25">
      <c r="A14" s="27" t="s">
        <v>4</v>
      </c>
      <c r="B14" s="23"/>
      <c r="C14" s="23"/>
      <c r="D14" s="23"/>
      <c r="E14" s="23" t="s">
        <v>6</v>
      </c>
      <c r="F14" s="23"/>
      <c r="G14" s="23" t="s">
        <v>7</v>
      </c>
      <c r="H14" s="23"/>
      <c r="I14" s="28" t="s">
        <v>8</v>
      </c>
    </row>
    <row r="15" spans="1:9" x14ac:dyDescent="0.25">
      <c r="A15" s="29" t="s">
        <v>3</v>
      </c>
      <c r="B15" s="12"/>
      <c r="C15" s="57" t="s">
        <v>38</v>
      </c>
      <c r="D15" s="12"/>
      <c r="E15" s="56">
        <v>0</v>
      </c>
      <c r="F15" s="12" t="s">
        <v>19</v>
      </c>
      <c r="G15" s="12">
        <v>4</v>
      </c>
      <c r="H15" s="12" t="s">
        <v>20</v>
      </c>
      <c r="I15" s="30">
        <f>(E15*G15)</f>
        <v>0</v>
      </c>
    </row>
    <row r="16" spans="1:9" x14ac:dyDescent="0.25">
      <c r="A16" s="31"/>
      <c r="B16" s="1"/>
      <c r="C16" s="1"/>
      <c r="D16" s="1"/>
      <c r="E16" s="1"/>
      <c r="F16" s="1"/>
      <c r="G16" s="1"/>
      <c r="H16" s="1"/>
      <c r="I16" s="32"/>
    </row>
    <row r="17" spans="1:9" x14ac:dyDescent="0.25">
      <c r="A17" s="29" t="s">
        <v>18</v>
      </c>
      <c r="B17" s="12"/>
      <c r="C17" s="57" t="s">
        <v>39</v>
      </c>
      <c r="D17" s="12"/>
      <c r="E17" s="56">
        <v>0</v>
      </c>
      <c r="F17" s="12" t="s">
        <v>19</v>
      </c>
      <c r="G17" s="12">
        <v>4</v>
      </c>
      <c r="H17" s="12" t="s">
        <v>20</v>
      </c>
      <c r="I17" s="30">
        <f>(E17*G17)</f>
        <v>0</v>
      </c>
    </row>
    <row r="18" spans="1:9" x14ac:dyDescent="0.25">
      <c r="A18" s="31"/>
      <c r="B18" s="1"/>
      <c r="C18" s="1"/>
      <c r="D18" s="1"/>
      <c r="E18" s="1"/>
      <c r="F18" s="1"/>
      <c r="G18" s="1"/>
      <c r="H18" s="1"/>
      <c r="I18" s="32"/>
    </row>
    <row r="19" spans="1:9" x14ac:dyDescent="0.25">
      <c r="A19" s="33"/>
      <c r="B19" s="2"/>
      <c r="C19" s="2"/>
      <c r="D19" s="2"/>
      <c r="E19" s="2"/>
      <c r="F19" s="2"/>
      <c r="G19" s="2"/>
      <c r="H19" s="2"/>
      <c r="I19" s="34"/>
    </row>
    <row r="20" spans="1:9" x14ac:dyDescent="0.25">
      <c r="A20" s="29" t="s">
        <v>5</v>
      </c>
      <c r="B20" s="57" t="s">
        <v>40</v>
      </c>
      <c r="C20" s="12"/>
      <c r="D20" s="12"/>
      <c r="E20" s="56">
        <v>0</v>
      </c>
      <c r="F20" s="12" t="s">
        <v>19</v>
      </c>
      <c r="G20" s="12">
        <v>4</v>
      </c>
      <c r="H20" s="12" t="s">
        <v>20</v>
      </c>
      <c r="I20" s="30">
        <f t="shared" ref="I20:I22" si="0">(E20*G20)</f>
        <v>0</v>
      </c>
    </row>
    <row r="21" spans="1:9" x14ac:dyDescent="0.25">
      <c r="A21" s="29" t="s">
        <v>5</v>
      </c>
      <c r="B21" s="57" t="s">
        <v>41</v>
      </c>
      <c r="C21" s="12"/>
      <c r="D21" s="12"/>
      <c r="E21" s="56">
        <v>0</v>
      </c>
      <c r="F21" s="12" t="s">
        <v>19</v>
      </c>
      <c r="G21" s="12">
        <v>3</v>
      </c>
      <c r="H21" s="12" t="s">
        <v>20</v>
      </c>
      <c r="I21" s="30">
        <f t="shared" si="0"/>
        <v>0</v>
      </c>
    </row>
    <row r="22" spans="1:9" x14ac:dyDescent="0.25">
      <c r="A22" s="29" t="s">
        <v>5</v>
      </c>
      <c r="B22" s="57" t="s">
        <v>42</v>
      </c>
      <c r="C22" s="12"/>
      <c r="D22" s="12"/>
      <c r="E22" s="56">
        <v>0</v>
      </c>
      <c r="F22" s="12" t="s">
        <v>19</v>
      </c>
      <c r="G22" s="12">
        <v>10</v>
      </c>
      <c r="H22" s="12" t="s">
        <v>20</v>
      </c>
      <c r="I22" s="30">
        <f t="shared" si="0"/>
        <v>0</v>
      </c>
    </row>
    <row r="23" spans="1:9" x14ac:dyDescent="0.25">
      <c r="A23" s="31"/>
      <c r="B23" s="1"/>
      <c r="C23" s="1"/>
      <c r="D23" s="1"/>
      <c r="E23" s="1"/>
      <c r="F23" s="1"/>
      <c r="G23" s="1"/>
      <c r="H23" s="1"/>
      <c r="I23" s="32"/>
    </row>
    <row r="24" spans="1:9" ht="15.75" thickBot="1" x14ac:dyDescent="0.3">
      <c r="A24" s="31"/>
      <c r="B24" s="1"/>
      <c r="C24" s="1"/>
      <c r="D24" s="1"/>
      <c r="E24" s="1"/>
      <c r="F24" s="11" t="s">
        <v>43</v>
      </c>
      <c r="H24" s="1"/>
      <c r="I24" s="35">
        <f>SUM(I15:I23)</f>
        <v>0</v>
      </c>
    </row>
    <row r="25" spans="1:9" ht="17.25" thickTop="1" thickBot="1" x14ac:dyDescent="0.3">
      <c r="A25" s="36"/>
      <c r="B25" s="37"/>
      <c r="C25" s="37"/>
      <c r="D25" s="61" t="s">
        <v>44</v>
      </c>
      <c r="E25" s="61"/>
      <c r="F25" s="61"/>
      <c r="G25" s="61"/>
      <c r="H25" s="61"/>
      <c r="I25" s="62">
        <f>((((0.6*I15)+0.5*(I24-I15)))/2000)</f>
        <v>0</v>
      </c>
    </row>
    <row r="26" spans="1:9" ht="16.5" thickTop="1" thickBot="1" x14ac:dyDescent="0.3">
      <c r="B26" s="1"/>
      <c r="C26" s="1"/>
      <c r="D26" s="1"/>
      <c r="E26" s="1"/>
      <c r="F26" s="1"/>
      <c r="G26" s="1"/>
      <c r="H26" s="1"/>
      <c r="I26" s="7"/>
    </row>
    <row r="27" spans="1:9" ht="15.75" thickTop="1" x14ac:dyDescent="0.25">
      <c r="A27" s="40" t="s">
        <v>9</v>
      </c>
      <c r="B27" s="25"/>
      <c r="C27" s="25"/>
      <c r="D27" s="25"/>
      <c r="E27" s="25"/>
      <c r="F27" s="25"/>
      <c r="G27" s="25"/>
      <c r="H27" s="25"/>
      <c r="I27" s="41"/>
    </row>
    <row r="28" spans="1:9" x14ac:dyDescent="0.25">
      <c r="A28" s="42" t="s">
        <v>17</v>
      </c>
      <c r="B28" s="4"/>
      <c r="C28" s="13">
        <f>(I15)</f>
        <v>0</v>
      </c>
      <c r="D28" s="4" t="s">
        <v>10</v>
      </c>
      <c r="E28" s="14" t="s">
        <v>11</v>
      </c>
      <c r="F28" s="4">
        <v>2000</v>
      </c>
      <c r="G28" s="14" t="s">
        <v>12</v>
      </c>
      <c r="H28" s="4">
        <f>(C28/F28)</f>
        <v>0</v>
      </c>
      <c r="I28" s="43" t="s">
        <v>13</v>
      </c>
    </row>
    <row r="29" spans="1:9" ht="17.25" customHeight="1" x14ac:dyDescent="0.25">
      <c r="A29" s="44"/>
      <c r="B29" s="2"/>
      <c r="C29" s="2">
        <f>(H28)</f>
        <v>0</v>
      </c>
      <c r="D29" s="2" t="s">
        <v>14</v>
      </c>
      <c r="E29" s="16">
        <v>0.6</v>
      </c>
      <c r="F29" s="16" t="s">
        <v>15</v>
      </c>
      <c r="G29" s="17">
        <v>50</v>
      </c>
      <c r="H29" s="18" t="s">
        <v>16</v>
      </c>
      <c r="I29" s="45">
        <f>(C29*E29*G29)</f>
        <v>0</v>
      </c>
    </row>
    <row r="30" spans="1:9" x14ac:dyDescent="0.25">
      <c r="A30" s="31"/>
      <c r="B30" s="1"/>
      <c r="C30" s="1"/>
      <c r="D30" s="1"/>
      <c r="E30" s="1"/>
      <c r="F30" s="1"/>
      <c r="G30" s="1"/>
      <c r="H30" s="1"/>
      <c r="I30" s="26"/>
    </row>
    <row r="31" spans="1:9" x14ac:dyDescent="0.25">
      <c r="A31" s="42" t="s">
        <v>26</v>
      </c>
      <c r="B31" s="4"/>
      <c r="C31" s="13">
        <f>(I17)</f>
        <v>0</v>
      </c>
      <c r="D31" s="4" t="s">
        <v>10</v>
      </c>
      <c r="E31" s="14" t="s">
        <v>11</v>
      </c>
      <c r="F31" s="4">
        <v>2000</v>
      </c>
      <c r="G31" s="14" t="s">
        <v>12</v>
      </c>
      <c r="H31" s="4">
        <f>(C31/F31)</f>
        <v>0</v>
      </c>
      <c r="I31" s="43" t="s">
        <v>13</v>
      </c>
    </row>
    <row r="32" spans="1:9" x14ac:dyDescent="0.25">
      <c r="A32" s="44"/>
      <c r="B32" s="2"/>
      <c r="C32" s="2">
        <f>(H31)</f>
        <v>0</v>
      </c>
      <c r="D32" s="2" t="s">
        <v>14</v>
      </c>
      <c r="E32" s="16">
        <v>0.5</v>
      </c>
      <c r="F32" s="16" t="s">
        <v>15</v>
      </c>
      <c r="G32" s="17">
        <v>50</v>
      </c>
      <c r="H32" s="18" t="s">
        <v>16</v>
      </c>
      <c r="I32" s="45">
        <f>(C32*E32*G32)</f>
        <v>0</v>
      </c>
    </row>
    <row r="33" spans="1:9" x14ac:dyDescent="0.25">
      <c r="A33" s="31"/>
      <c r="B33" s="1"/>
      <c r="C33" s="1"/>
      <c r="D33" s="1"/>
      <c r="E33" s="9"/>
      <c r="F33" s="9"/>
      <c r="G33" s="10"/>
      <c r="H33" s="11"/>
      <c r="I33" s="46"/>
    </row>
    <row r="34" spans="1:9" x14ac:dyDescent="0.25">
      <c r="A34" s="29" t="s">
        <v>25</v>
      </c>
      <c r="B34" s="12"/>
      <c r="C34" s="12">
        <f>(C29+C32)</f>
        <v>0</v>
      </c>
      <c r="D34" s="12" t="s">
        <v>24</v>
      </c>
      <c r="E34" s="19"/>
      <c r="F34" s="19"/>
      <c r="G34" s="20"/>
      <c r="H34" s="21"/>
      <c r="I34" s="45">
        <f>IF(((C29*E29*G29)+(C32*E32*G32))&lt;1,0,IF(((C29*E29*G29)+(C32*E32*G32))&lt;=1000,1000,((C29*E29*G29)+(C32*E32*G32))))</f>
        <v>0</v>
      </c>
    </row>
    <row r="35" spans="1:9" x14ac:dyDescent="0.25">
      <c r="A35" s="31"/>
      <c r="B35" s="1"/>
      <c r="C35" s="1"/>
      <c r="D35" s="1"/>
      <c r="E35" s="9"/>
      <c r="F35" s="9"/>
      <c r="G35" s="10"/>
      <c r="H35" s="11"/>
      <c r="I35" s="46"/>
    </row>
    <row r="36" spans="1:9" x14ac:dyDescent="0.25">
      <c r="A36" s="47"/>
      <c r="B36" s="22" t="s">
        <v>23</v>
      </c>
      <c r="C36" s="13">
        <f>(I20+I21+I22)</f>
        <v>0</v>
      </c>
      <c r="D36" s="4" t="s">
        <v>10</v>
      </c>
      <c r="E36" s="14" t="s">
        <v>11</v>
      </c>
      <c r="F36" s="4">
        <v>2000</v>
      </c>
      <c r="G36" s="14" t="s">
        <v>12</v>
      </c>
      <c r="H36" s="4">
        <f>(C36/F36)</f>
        <v>0</v>
      </c>
      <c r="I36" s="43" t="s">
        <v>13</v>
      </c>
    </row>
    <row r="37" spans="1:9" x14ac:dyDescent="0.25">
      <c r="A37" s="31"/>
      <c r="B37" s="15"/>
      <c r="C37" s="2">
        <f>(H36)</f>
        <v>0</v>
      </c>
      <c r="D37" s="2" t="s">
        <v>14</v>
      </c>
      <c r="E37" s="16">
        <v>0.5</v>
      </c>
      <c r="F37" s="16" t="s">
        <v>15</v>
      </c>
      <c r="G37" s="17">
        <v>50</v>
      </c>
      <c r="H37" s="18" t="s">
        <v>16</v>
      </c>
      <c r="I37" s="45">
        <f>IF(C37*E37*G37&lt;1,0,IF(C37*E37*G37&lt;=500,500,C37*E37*G37))</f>
        <v>0</v>
      </c>
    </row>
    <row r="38" spans="1:9" ht="15.75" thickBot="1" x14ac:dyDescent="0.3">
      <c r="A38" s="31"/>
      <c r="B38" s="1"/>
      <c r="C38" s="1"/>
      <c r="D38" s="1"/>
      <c r="E38" s="1"/>
      <c r="F38" s="1"/>
      <c r="G38" s="1"/>
      <c r="H38" s="1"/>
      <c r="I38" s="26"/>
    </row>
    <row r="39" spans="1:9" ht="17.25" thickTop="1" thickBot="1" x14ac:dyDescent="0.3">
      <c r="A39" s="48"/>
      <c r="B39" s="37"/>
      <c r="C39" s="49"/>
      <c r="D39" s="37"/>
      <c r="E39" s="37"/>
      <c r="F39" s="50"/>
      <c r="G39" s="58" t="s">
        <v>36</v>
      </c>
      <c r="H39" s="59"/>
      <c r="I39" s="60">
        <f>IF(I34&gt;I37,I34,I37)</f>
        <v>0</v>
      </c>
    </row>
    <row r="40" spans="1:9" ht="15.75" thickTop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8" t="s">
        <v>27</v>
      </c>
      <c r="B41" s="8"/>
      <c r="C41" s="8"/>
      <c r="D41" s="8"/>
      <c r="E41" s="8"/>
      <c r="F41" s="8"/>
      <c r="G41" s="8"/>
      <c r="H41" s="8"/>
      <c r="I41" s="1"/>
    </row>
    <row r="42" spans="1:9" ht="72.75" customHeight="1" x14ac:dyDescent="0.25">
      <c r="A42" s="63" t="s">
        <v>31</v>
      </c>
      <c r="B42" s="63"/>
      <c r="C42" s="63"/>
      <c r="D42" s="63"/>
      <c r="E42" s="63"/>
      <c r="F42" s="63"/>
      <c r="G42" s="63"/>
      <c r="H42" s="63"/>
      <c r="I42" s="63"/>
    </row>
    <row r="43" spans="1:9" ht="24" customHeight="1" x14ac:dyDescent="0.25">
      <c r="A43" t="s">
        <v>30</v>
      </c>
    </row>
    <row r="44" spans="1:9" s="54" customFormat="1" ht="21.75" customHeight="1" x14ac:dyDescent="0.25">
      <c r="A44" s="54" t="s">
        <v>29</v>
      </c>
      <c r="G44" s="54" t="s">
        <v>28</v>
      </c>
    </row>
    <row r="45" spans="1:9" x14ac:dyDescent="0.25">
      <c r="A45" s="51" t="s">
        <v>37</v>
      </c>
      <c r="B45" s="52"/>
      <c r="C45" s="52"/>
      <c r="D45" s="52"/>
      <c r="E45" s="52"/>
      <c r="F45" s="52"/>
      <c r="G45" s="52"/>
      <c r="H45" s="52"/>
      <c r="I45" s="53"/>
    </row>
    <row r="46" spans="1:9" x14ac:dyDescent="0.25">
      <c r="I46" t="s">
        <v>45</v>
      </c>
    </row>
  </sheetData>
  <sheetProtection algorithmName="SHA-512" hashValue="xuvnQ+cR2mX6NR2BbAqMkY+/ntzthhw5Hn/LYkj9EymK6epEYHLuJTsCN6mcqPOa5AHY3LaxYfyya2pfgVimYA==" saltValue="wG01c/xqDSnPuwQzUJ8oIg==" spinCount="100000" sheet="1" objects="1" scenarios="1" selectLockedCells="1"/>
  <mergeCells count="12">
    <mergeCell ref="D6:G6"/>
    <mergeCell ref="A2:B6"/>
    <mergeCell ref="C11:I11"/>
    <mergeCell ref="D2:I3"/>
    <mergeCell ref="D4:I4"/>
    <mergeCell ref="D5:I5"/>
    <mergeCell ref="B8:I8"/>
    <mergeCell ref="A42:I42"/>
    <mergeCell ref="A7:I7"/>
    <mergeCell ref="D12:I12"/>
    <mergeCell ref="G10:I10"/>
    <mergeCell ref="A9:I9"/>
  </mergeCells>
  <pageMargins left="0.45" right="0.45" top="0.5" bottom="0.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Richard-PC</dc:creator>
  <cp:lastModifiedBy>Daniel Johnston</cp:lastModifiedBy>
  <cp:lastPrinted>2014-01-30T15:47:58Z</cp:lastPrinted>
  <dcterms:created xsi:type="dcterms:W3CDTF">2012-10-08T03:10:03Z</dcterms:created>
  <dcterms:modified xsi:type="dcterms:W3CDTF">2023-01-09T16:51:41Z</dcterms:modified>
  <cp:contentStatus/>
</cp:coreProperties>
</file>